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Reglementen\Studiegelden\2018-2019\"/>
    </mc:Choice>
  </mc:AlternateContent>
  <bookViews>
    <workbookView xWindow="480" yWindow="465" windowWidth="19440" windowHeight="11700"/>
  </bookViews>
  <sheets>
    <sheet name="TUITION FEES 18-19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9" i="1" s="1"/>
  <c r="F15" i="1"/>
  <c r="F17" i="1"/>
  <c r="G17" i="1" s="1"/>
  <c r="G33" i="1"/>
  <c r="G32" i="1"/>
  <c r="C29" i="1"/>
  <c r="F24" i="1"/>
  <c r="F25" i="1"/>
  <c r="F27" i="1"/>
  <c r="F28" i="1"/>
  <c r="F23" i="1"/>
  <c r="F29" i="1"/>
  <c r="C19" i="1"/>
  <c r="D14" i="1"/>
  <c r="E14" i="1"/>
  <c r="G14" i="1"/>
  <c r="F18" i="1"/>
  <c r="D18" i="1"/>
  <c r="E18" i="1"/>
  <c r="E28" i="1"/>
  <c r="G28" i="1" s="1"/>
  <c r="D28" i="1"/>
  <c r="E27" i="1"/>
  <c r="D27" i="1"/>
  <c r="G27" i="1"/>
  <c r="E26" i="1"/>
  <c r="D26" i="1"/>
  <c r="G26" i="1"/>
  <c r="E25" i="1"/>
  <c r="G25" i="1" s="1"/>
  <c r="D25" i="1"/>
  <c r="E24" i="1"/>
  <c r="D24" i="1"/>
  <c r="E23" i="1"/>
  <c r="D23" i="1"/>
  <c r="G23" i="1" s="1"/>
  <c r="G29" i="1" s="1"/>
  <c r="D29" i="1"/>
  <c r="E17" i="1"/>
  <c r="D17" i="1"/>
  <c r="E16" i="1"/>
  <c r="D16" i="1"/>
  <c r="E15" i="1"/>
  <c r="D15" i="1"/>
  <c r="E13" i="1"/>
  <c r="E19" i="1" s="1"/>
  <c r="D13" i="1"/>
  <c r="G13" i="1" s="1"/>
  <c r="D8" i="1"/>
  <c r="G8" i="1" s="1"/>
  <c r="E8" i="1"/>
  <c r="D3" i="1"/>
  <c r="F4" i="1"/>
  <c r="F5" i="1"/>
  <c r="D5" i="1"/>
  <c r="E5" i="1"/>
  <c r="E3" i="1"/>
  <c r="F3" i="1"/>
  <c r="D4" i="1"/>
  <c r="E4" i="1"/>
  <c r="D6" i="1"/>
  <c r="G6" i="1" s="1"/>
  <c r="E6" i="1"/>
  <c r="D7" i="1"/>
  <c r="E7" i="1"/>
  <c r="F7" i="1"/>
  <c r="C9" i="1"/>
  <c r="G16" i="1"/>
  <c r="G15" i="1"/>
  <c r="G24" i="1"/>
  <c r="E29" i="1"/>
  <c r="G5" i="1" l="1"/>
  <c r="D19" i="1"/>
  <c r="G18" i="1"/>
  <c r="G19" i="1"/>
  <c r="G4" i="1"/>
  <c r="F9" i="1"/>
  <c r="E9" i="1"/>
  <c r="G7" i="1"/>
  <c r="D9" i="1"/>
  <c r="G3" i="1"/>
  <c r="G9" i="1" l="1"/>
</calcChain>
</file>

<file path=xl/sharedStrings.xml><?xml version="1.0" encoding="utf-8"?>
<sst xmlns="http://schemas.openxmlformats.org/spreadsheetml/2006/main" count="115" uniqueCount="26">
  <si>
    <t>diploma and/or credit contract</t>
  </si>
  <si>
    <t>Tuition fee fixed part</t>
  </si>
  <si>
    <t>Tuition fee variable part</t>
  </si>
  <si>
    <t>Students outside EER</t>
  </si>
  <si>
    <t>examination contract</t>
  </si>
  <si>
    <t>TOTAL</t>
  </si>
  <si>
    <t>Non-scholarship rate EER students</t>
  </si>
  <si>
    <t>Near-scholarship rate EER students</t>
  </si>
  <si>
    <t>Scholarship rate EER students</t>
  </si>
  <si>
    <t>Examination contract EER students</t>
  </si>
  <si>
    <t>Course related fee</t>
  </si>
  <si>
    <t>Total</t>
  </si>
  <si>
    <t>Total number ECTS</t>
  </si>
  <si>
    <t>Postgraduate fix 30-60 ECTS</t>
  </si>
  <si>
    <t>Postgraduate 60 ECTS (all others)</t>
  </si>
  <si>
    <t>Postgraduates</t>
  </si>
  <si>
    <t>Postgraduate fix 30 ECTS (Suzuki, jeugd en kinderkoor)</t>
  </si>
  <si>
    <t>Postgraduate fix 3-10 ECTS</t>
  </si>
  <si>
    <t>Postgraduate variable part &gt;10 ECTS</t>
  </si>
  <si>
    <t>27-... ECTS</t>
  </si>
  <si>
    <t>0-26 ECTS</t>
  </si>
  <si>
    <t>Postgraduate 30 ECTS (Suzuki, Children’s  / Youth Choir conducting)</t>
  </si>
  <si>
    <t>DRAMA &amp; MUSIC (possibly in combination with teaching qualification) without EXTRA 40 euro for Music History and Art Criticism</t>
  </si>
  <si>
    <t>DANS + DRAMA &amp; MUSIC (possibly in combination with teaching qualification) WITH EXTRA 40 euro for Music History and Art Criticism</t>
  </si>
  <si>
    <t>Type student and contract</t>
  </si>
  <si>
    <t>Teaching qualification Dance, Drama and Music (not in combination with basic programmes)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</si>
</sst>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164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49" fontId="1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0" xfId="0" applyFill="1"/>
    <xf numFmtId="49" fontId="1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164" fontId="3" fillId="0" borderId="0" xfId="0" applyNumberFormat="1" applyFont="1" applyFill="1"/>
    <xf numFmtId="164" fontId="5" fillId="0" borderId="1" xfId="0" applyNumberFormat="1" applyFont="1" applyBorder="1" applyAlignment="1">
      <alignment horizontal="center"/>
    </xf>
    <xf numFmtId="49" fontId="6" fillId="0" borderId="23" xfId="0" applyNumberFormat="1" applyFont="1" applyBorder="1"/>
    <xf numFmtId="164" fontId="5" fillId="0" borderId="24" xfId="0" applyNumberFormat="1" applyFont="1" applyBorder="1"/>
    <xf numFmtId="49" fontId="6" fillId="0" borderId="25" xfId="0" applyNumberFormat="1" applyFont="1" applyBorder="1"/>
    <xf numFmtId="164" fontId="5" fillId="0" borderId="26" xfId="0" applyNumberFormat="1" applyFont="1" applyBorder="1"/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7" fillId="0" borderId="24" xfId="0" applyNumberFormat="1" applyFont="1" applyBorder="1"/>
    <xf numFmtId="49" fontId="8" fillId="0" borderId="25" xfId="0" applyNumberFormat="1" applyFont="1" applyBorder="1"/>
    <xf numFmtId="164" fontId="7" fillId="0" borderId="26" xfId="0" applyNumberFormat="1" applyFont="1" applyBorder="1"/>
    <xf numFmtId="0" fontId="6" fillId="2" borderId="4" xfId="0" applyFont="1" applyFill="1" applyBorder="1" applyAlignment="1">
      <alignment horizontal="center" vertical="center" wrapText="1"/>
    </xf>
    <xf numFmtId="49" fontId="6" fillId="0" borderId="5" xfId="0" applyNumberFormat="1" applyFont="1" applyBorder="1"/>
    <xf numFmtId="164" fontId="5" fillId="0" borderId="6" xfId="0" applyNumberFormat="1" applyFont="1" applyBorder="1"/>
    <xf numFmtId="0" fontId="11" fillId="3" borderId="27" xfId="0" applyFont="1" applyFill="1" applyBorder="1" applyAlignment="1" applyProtection="1">
      <alignment horizontal="center" vertical="center" wrapText="1"/>
    </xf>
    <xf numFmtId="0" fontId="11" fillId="3" borderId="29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/>
    </xf>
    <xf numFmtId="49" fontId="11" fillId="0" borderId="30" xfId="0" applyNumberFormat="1" applyFont="1" applyBorder="1" applyAlignment="1" applyProtection="1">
      <alignment horizontal="left"/>
    </xf>
    <xf numFmtId="0" fontId="12" fillId="4" borderId="31" xfId="0" applyNumberFormat="1" applyFont="1" applyFill="1" applyBorder="1" applyAlignment="1" applyProtection="1">
      <alignment horizontal="center"/>
      <protection locked="0"/>
    </xf>
    <xf numFmtId="164" fontId="12" fillId="0" borderId="32" xfId="0" applyNumberFormat="1" applyFont="1" applyBorder="1" applyAlignment="1" applyProtection="1">
      <alignment horizontal="right" indent="2"/>
    </xf>
    <xf numFmtId="164" fontId="12" fillId="0" borderId="33" xfId="0" applyNumberFormat="1" applyFont="1" applyBorder="1" applyAlignment="1" applyProtection="1">
      <alignment horizontal="right" vertical="center" indent="2"/>
    </xf>
    <xf numFmtId="164" fontId="11" fillId="5" borderId="34" xfId="0" applyNumberFormat="1" applyFont="1" applyFill="1" applyBorder="1" applyAlignment="1" applyProtection="1">
      <alignment horizontal="right" indent="2"/>
    </xf>
    <xf numFmtId="49" fontId="11" fillId="0" borderId="35" xfId="0" applyNumberFormat="1" applyFont="1" applyBorder="1" applyAlignment="1" applyProtection="1">
      <alignment horizontal="left"/>
    </xf>
    <xf numFmtId="164" fontId="11" fillId="5" borderId="36" xfId="0" applyNumberFormat="1" applyFont="1" applyFill="1" applyBorder="1" applyAlignment="1" applyProtection="1">
      <alignment horizontal="right" indent="2"/>
    </xf>
    <xf numFmtId="49" fontId="11" fillId="0" borderId="9" xfId="0" applyNumberFormat="1" applyFont="1" applyBorder="1" applyAlignment="1" applyProtection="1">
      <alignment horizontal="left"/>
    </xf>
    <xf numFmtId="164" fontId="11" fillId="5" borderId="10" xfId="0" applyNumberFormat="1" applyFont="1" applyFill="1" applyBorder="1" applyAlignment="1" applyProtection="1">
      <alignment horizontal="right" indent="2"/>
    </xf>
    <xf numFmtId="0" fontId="12" fillId="4" borderId="37" xfId="0" applyNumberFormat="1" applyFont="1" applyFill="1" applyBorder="1" applyAlignment="1" applyProtection="1">
      <alignment horizontal="center"/>
      <protection locked="0"/>
    </xf>
    <xf numFmtId="164" fontId="12" fillId="0" borderId="28" xfId="0" applyNumberFormat="1" applyFont="1" applyBorder="1" applyAlignment="1" applyProtection="1">
      <alignment horizontal="right" indent="2"/>
    </xf>
    <xf numFmtId="164" fontId="12" fillId="0" borderId="38" xfId="0" applyNumberFormat="1" applyFont="1" applyBorder="1" applyAlignment="1" applyProtection="1">
      <alignment horizontal="right" indent="2"/>
    </xf>
    <xf numFmtId="164" fontId="12" fillId="0" borderId="39" xfId="0" applyNumberFormat="1" applyFont="1" applyBorder="1" applyAlignment="1" applyProtection="1">
      <alignment horizontal="right" vertical="center" indent="2"/>
    </xf>
    <xf numFmtId="164" fontId="11" fillId="5" borderId="8" xfId="0" applyNumberFormat="1" applyFont="1" applyFill="1" applyBorder="1" applyAlignment="1">
      <alignment horizontal="right" indent="2"/>
    </xf>
    <xf numFmtId="0" fontId="12" fillId="4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28" xfId="0" applyNumberFormat="1" applyFont="1" applyBorder="1" applyAlignment="1" applyProtection="1">
      <alignment horizontal="left" vertical="center" indent="2"/>
    </xf>
    <xf numFmtId="164" fontId="12" fillId="0" borderId="0" xfId="0" applyNumberFormat="1" applyFont="1" applyBorder="1" applyAlignment="1" applyProtection="1">
      <alignment horizontal="left" vertical="center" indent="2"/>
    </xf>
    <xf numFmtId="3" fontId="11" fillId="5" borderId="40" xfId="0" applyNumberFormat="1" applyFont="1" applyFill="1" applyBorder="1" applyAlignment="1">
      <alignment horizontal="center" vertical="center"/>
    </xf>
    <xf numFmtId="164" fontId="11" fillId="5" borderId="40" xfId="0" applyNumberFormat="1" applyFont="1" applyFill="1" applyBorder="1" applyAlignment="1">
      <alignment horizontal="right" indent="2"/>
    </xf>
    <xf numFmtId="164" fontId="11" fillId="5" borderId="41" xfId="0" applyNumberFormat="1" applyFont="1" applyFill="1" applyBorder="1" applyAlignment="1">
      <alignment horizontal="right" indent="2"/>
    </xf>
    <xf numFmtId="164" fontId="11" fillId="5" borderId="12" xfId="0" applyNumberFormat="1" applyFont="1" applyFill="1" applyBorder="1" applyAlignment="1">
      <alignment horizontal="right" indent="2"/>
    </xf>
    <xf numFmtId="49" fontId="11" fillId="0" borderId="0" xfId="0" applyNumberFormat="1" applyFont="1" applyFill="1" applyBorder="1" applyAlignment="1" applyProtection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indent="2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11" fillId="5" borderId="15" xfId="0" applyNumberFormat="1" applyFont="1" applyFill="1" applyBorder="1" applyAlignment="1" applyProtection="1">
      <alignment horizontal="right" indent="2"/>
    </xf>
    <xf numFmtId="49" fontId="4" fillId="0" borderId="16" xfId="0" applyNumberFormat="1" applyFont="1" applyBorder="1" applyAlignment="1" applyProtection="1">
      <alignment horizontal="left"/>
    </xf>
    <xf numFmtId="0" fontId="0" fillId="0" borderId="4" xfId="0" applyBorder="1"/>
    <xf numFmtId="164" fontId="7" fillId="0" borderId="17" xfId="0" applyNumberFormat="1" applyFont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/>
    </xf>
    <xf numFmtId="164" fontId="7" fillId="0" borderId="8" xfId="0" applyNumberFormat="1" applyFont="1" applyBorder="1" applyAlignment="1">
      <alignment horizontal="center"/>
    </xf>
    <xf numFmtId="49" fontId="4" fillId="0" borderId="14" xfId="0" applyNumberFormat="1" applyFont="1" applyBorder="1" applyAlignment="1" applyProtection="1">
      <alignment horizontal="left"/>
    </xf>
    <xf numFmtId="164" fontId="7" fillId="0" borderId="15" xfId="0" applyNumberFormat="1" applyFont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49" fontId="11" fillId="0" borderId="11" xfId="0" applyNumberFormat="1" applyFont="1" applyBorder="1" applyAlignment="1" applyProtection="1">
      <alignment horizontal="left"/>
    </xf>
    <xf numFmtId="49" fontId="12" fillId="0" borderId="30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wrapText="1"/>
    </xf>
    <xf numFmtId="49" fontId="12" fillId="0" borderId="22" xfId="0" applyNumberFormat="1" applyFont="1" applyBorder="1" applyAlignment="1" applyProtection="1">
      <alignment wrapText="1"/>
    </xf>
    <xf numFmtId="49" fontId="12" fillId="0" borderId="44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49" fontId="12" fillId="0" borderId="35" xfId="0" applyNumberFormat="1" applyFont="1" applyBorder="1" applyAlignment="1" applyProtection="1">
      <alignment horizontal="left"/>
    </xf>
    <xf numFmtId="49" fontId="12" fillId="0" borderId="9" xfId="0" applyNumberFormat="1" applyFont="1" applyBorder="1" applyAlignment="1" applyProtection="1">
      <alignment horizontal="left"/>
    </xf>
    <xf numFmtId="49" fontId="12" fillId="0" borderId="11" xfId="0" applyNumberFormat="1" applyFont="1" applyBorder="1" applyAlignment="1" applyProtection="1">
      <alignment horizontal="left"/>
    </xf>
    <xf numFmtId="49" fontId="12" fillId="0" borderId="21" xfId="0" applyNumberFormat="1" applyFont="1" applyBorder="1" applyAlignment="1" applyProtection="1">
      <alignment wrapText="1"/>
    </xf>
    <xf numFmtId="49" fontId="11" fillId="0" borderId="11" xfId="0" applyNumberFormat="1" applyFont="1" applyBorder="1" applyAlignment="1" applyProtection="1">
      <alignment horizontal="left"/>
    </xf>
    <xf numFmtId="49" fontId="11" fillId="0" borderId="7" xfId="0" applyNumberFormat="1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horizontal="left"/>
    </xf>
    <xf numFmtId="49" fontId="11" fillId="0" borderId="22" xfId="0" applyNumberFormat="1" applyFont="1" applyBorder="1" applyAlignment="1" applyProtection="1">
      <alignment horizontal="left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left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49" fontId="11" fillId="5" borderId="42" xfId="0" applyNumberFormat="1" applyFont="1" applyFill="1" applyBorder="1" applyAlignment="1" applyProtection="1">
      <alignment horizontal="center"/>
    </xf>
    <xf numFmtId="49" fontId="11" fillId="5" borderId="43" xfId="0" applyNumberFormat="1" applyFont="1" applyFill="1" applyBorder="1" applyAlignment="1" applyProtection="1">
      <alignment horizontal="center"/>
    </xf>
    <xf numFmtId="49" fontId="12" fillId="0" borderId="11" xfId="0" applyNumberFormat="1" applyFont="1" applyBorder="1" applyAlignment="1" applyProtection="1">
      <alignment horizontal="left"/>
    </xf>
    <xf numFmtId="49" fontId="12" fillId="0" borderId="7" xfId="0" applyNumberFormat="1" applyFont="1" applyBorder="1" applyAlignment="1" applyProtection="1">
      <alignment horizontal="left"/>
    </xf>
    <xf numFmtId="0" fontId="11" fillId="3" borderId="28" xfId="0" applyFont="1" applyFill="1" applyBorder="1" applyAlignment="1" applyProtection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C3" sqref="C3"/>
    </sheetView>
  </sheetViews>
  <sheetFormatPr defaultColWidth="8.85546875" defaultRowHeight="15" x14ac:dyDescent="0.25"/>
  <cols>
    <col min="1" max="1" width="28.140625" customWidth="1"/>
    <col min="2" max="2" width="25.42578125" bestFit="1" customWidth="1"/>
    <col min="3" max="3" width="9" style="5" customWidth="1"/>
    <col min="4" max="4" width="10.7109375" customWidth="1"/>
    <col min="5" max="5" width="13.28515625" customWidth="1"/>
    <col min="6" max="6" width="10.85546875" style="2" customWidth="1"/>
    <col min="7" max="7" width="15.42578125" customWidth="1"/>
    <col min="8" max="8" width="6.7109375" customWidth="1"/>
    <col min="9" max="9" width="29.5703125" customWidth="1"/>
    <col min="10" max="10" width="25.5703125" customWidth="1"/>
    <col min="11" max="11" width="9" customWidth="1"/>
    <col min="12" max="12" width="9.28515625" customWidth="1"/>
    <col min="13" max="14" width="9.140625" customWidth="1"/>
  </cols>
  <sheetData>
    <row r="1" spans="1:15" ht="18.95" customHeight="1" thickBot="1" x14ac:dyDescent="0.3">
      <c r="A1" s="92" t="s">
        <v>22</v>
      </c>
      <c r="B1" s="93"/>
      <c r="C1" s="93"/>
      <c r="D1" s="93"/>
      <c r="E1" s="93"/>
      <c r="F1" s="93"/>
      <c r="G1" s="94"/>
    </row>
    <row r="2" spans="1:15" s="1" customFormat="1" ht="38.25" x14ac:dyDescent="0.25">
      <c r="A2" s="86" t="s">
        <v>24</v>
      </c>
      <c r="B2" s="87"/>
      <c r="C2" s="27" t="s">
        <v>12</v>
      </c>
      <c r="D2" s="99" t="s">
        <v>1</v>
      </c>
      <c r="E2" s="99" t="s">
        <v>2</v>
      </c>
      <c r="F2" s="28" t="s">
        <v>10</v>
      </c>
      <c r="G2" s="29" t="s">
        <v>11</v>
      </c>
      <c r="I2" s="90" t="s">
        <v>24</v>
      </c>
      <c r="J2" s="91"/>
      <c r="K2" s="24" t="s">
        <v>1</v>
      </c>
      <c r="L2" s="24" t="s">
        <v>2</v>
      </c>
      <c r="M2" s="88" t="s">
        <v>10</v>
      </c>
      <c r="N2" s="89"/>
    </row>
    <row r="3" spans="1:15" x14ac:dyDescent="0.25">
      <c r="A3" s="30" t="s">
        <v>6</v>
      </c>
      <c r="B3" s="76" t="s">
        <v>0</v>
      </c>
      <c r="C3" s="31"/>
      <c r="D3" s="32" t="str">
        <f t="shared" ref="D3:D8" si="0">IF(OR(C3="",C3=0),"",K3)</f>
        <v/>
      </c>
      <c r="E3" s="32" t="str">
        <f t="shared" ref="E3:E8" si="1">IF(OR(C3="",C3=0),"",C3*L3)</f>
        <v/>
      </c>
      <c r="F3" s="33" t="str">
        <f>IF(OR(C3="",C3=0),"",IF(C3&lt;27,$N$4,IF(C3&gt;26,$N$3)))</f>
        <v/>
      </c>
      <c r="G3" s="34">
        <f t="shared" ref="G3:G8" si="2">SUM(D3:F3)</f>
        <v>0</v>
      </c>
      <c r="I3" s="73" t="s">
        <v>6</v>
      </c>
      <c r="J3" s="76" t="s">
        <v>0</v>
      </c>
      <c r="K3" s="14">
        <v>238.3</v>
      </c>
      <c r="L3" s="14">
        <v>11.4</v>
      </c>
      <c r="M3" s="15" t="s">
        <v>19</v>
      </c>
      <c r="N3" s="16">
        <v>65</v>
      </c>
    </row>
    <row r="4" spans="1:15" x14ac:dyDescent="0.25">
      <c r="A4" s="35" t="s">
        <v>7</v>
      </c>
      <c r="B4" s="76" t="s">
        <v>0</v>
      </c>
      <c r="C4" s="31"/>
      <c r="D4" s="32" t="str">
        <f t="shared" si="0"/>
        <v/>
      </c>
      <c r="E4" s="32" t="str">
        <f t="shared" si="1"/>
        <v/>
      </c>
      <c r="F4" s="33" t="str">
        <f>IF(OR(C4="",C4=0),"",IF(C4&lt;27,$N$4,IF(C4&gt;26,$N$3)))</f>
        <v/>
      </c>
      <c r="G4" s="36">
        <f t="shared" si="2"/>
        <v>0</v>
      </c>
      <c r="I4" s="78" t="s">
        <v>7</v>
      </c>
      <c r="J4" s="76" t="s">
        <v>0</v>
      </c>
      <c r="K4" s="14">
        <v>238.3</v>
      </c>
      <c r="L4" s="14">
        <v>4.0999999999999996</v>
      </c>
      <c r="M4" s="17" t="s">
        <v>20</v>
      </c>
      <c r="N4" s="18">
        <v>31</v>
      </c>
    </row>
    <row r="5" spans="1:15" x14ac:dyDescent="0.25">
      <c r="A5" s="37" t="s">
        <v>8</v>
      </c>
      <c r="B5" s="77" t="s">
        <v>0</v>
      </c>
      <c r="C5" s="31"/>
      <c r="D5" s="32" t="str">
        <f t="shared" si="0"/>
        <v/>
      </c>
      <c r="E5" s="32" t="str">
        <f t="shared" si="1"/>
        <v/>
      </c>
      <c r="F5" s="33" t="str">
        <f>IF(OR(C5="",C5=0),"",IF(C5&lt;27,$N$4,IF(C5&gt;26,$N$3)))</f>
        <v/>
      </c>
      <c r="G5" s="34">
        <f t="shared" si="2"/>
        <v>0</v>
      </c>
      <c r="I5" s="79" t="s">
        <v>8</v>
      </c>
      <c r="J5" s="77" t="s">
        <v>0</v>
      </c>
      <c r="K5" s="14">
        <v>108.8</v>
      </c>
      <c r="L5" s="14">
        <v>0</v>
      </c>
      <c r="M5" s="17"/>
      <c r="N5" s="18"/>
    </row>
    <row r="6" spans="1:15" x14ac:dyDescent="0.25">
      <c r="A6" s="82" t="s">
        <v>9</v>
      </c>
      <c r="B6" s="83"/>
      <c r="C6" s="31"/>
      <c r="D6" s="32" t="str">
        <f t="shared" si="0"/>
        <v/>
      </c>
      <c r="E6" s="32" t="str">
        <f t="shared" si="1"/>
        <v/>
      </c>
      <c r="F6" s="33"/>
      <c r="G6" s="38">
        <f t="shared" si="2"/>
        <v>0</v>
      </c>
      <c r="I6" s="97" t="s">
        <v>9</v>
      </c>
      <c r="J6" s="98"/>
      <c r="K6" s="14">
        <v>108.8</v>
      </c>
      <c r="L6" s="14">
        <v>4.0999999999999996</v>
      </c>
      <c r="M6" s="17"/>
      <c r="N6" s="18"/>
    </row>
    <row r="7" spans="1:15" x14ac:dyDescent="0.25">
      <c r="A7" s="72" t="s">
        <v>3</v>
      </c>
      <c r="B7" s="77" t="s">
        <v>0</v>
      </c>
      <c r="C7" s="39"/>
      <c r="D7" s="40" t="str">
        <f t="shared" si="0"/>
        <v/>
      </c>
      <c r="E7" s="41" t="str">
        <f t="shared" si="1"/>
        <v/>
      </c>
      <c r="F7" s="42" t="str">
        <f>IF(OR(C7="",C7=0),"",IF(C7&lt;27,$N$4,IF(C7&gt;26,$N$3)))</f>
        <v/>
      </c>
      <c r="G7" s="43">
        <f t="shared" si="2"/>
        <v>0</v>
      </c>
      <c r="I7" s="80" t="s">
        <v>3</v>
      </c>
      <c r="J7" s="77" t="s">
        <v>0</v>
      </c>
      <c r="K7" s="19">
        <v>748</v>
      </c>
      <c r="L7" s="19">
        <v>102.2</v>
      </c>
      <c r="M7" s="17"/>
      <c r="N7" s="18"/>
    </row>
    <row r="8" spans="1:15" ht="15.75" thickBot="1" x14ac:dyDescent="0.3">
      <c r="A8" s="74" t="s">
        <v>3</v>
      </c>
      <c r="B8" s="75" t="s">
        <v>4</v>
      </c>
      <c r="C8" s="44"/>
      <c r="D8" s="45" t="str">
        <f t="shared" si="0"/>
        <v/>
      </c>
      <c r="E8" s="46" t="str">
        <f t="shared" si="1"/>
        <v/>
      </c>
      <c r="F8" s="42"/>
      <c r="G8" s="43">
        <f t="shared" si="2"/>
        <v>0</v>
      </c>
      <c r="I8" s="81" t="s">
        <v>3</v>
      </c>
      <c r="J8" s="75" t="s">
        <v>4</v>
      </c>
      <c r="K8" s="20">
        <v>217.5</v>
      </c>
      <c r="L8" s="20">
        <v>8.3000000000000007</v>
      </c>
      <c r="M8" s="25"/>
      <c r="N8" s="26"/>
    </row>
    <row r="9" spans="1:15" ht="15.75" thickBot="1" x14ac:dyDescent="0.3">
      <c r="A9" s="95" t="s">
        <v>5</v>
      </c>
      <c r="B9" s="96"/>
      <c r="C9" s="47">
        <f>SUM(C3:C7)</f>
        <v>0</v>
      </c>
      <c r="D9" s="48">
        <f>SUM(D3:D8)</f>
        <v>0</v>
      </c>
      <c r="E9" s="48">
        <f>SUM(E3:E8)</f>
        <v>0</v>
      </c>
      <c r="F9" s="49">
        <f>SUM(F3:F7)</f>
        <v>0</v>
      </c>
      <c r="G9" s="50">
        <f>SUM(G3:G8)</f>
        <v>0</v>
      </c>
      <c r="I9" s="7"/>
      <c r="J9" s="7"/>
      <c r="K9" s="8"/>
      <c r="L9" s="8"/>
      <c r="M9" s="3"/>
      <c r="N9" s="4"/>
    </row>
    <row r="10" spans="1:15" s="9" customFormat="1" ht="15.75" thickBot="1" x14ac:dyDescent="0.3">
      <c r="A10" s="51"/>
      <c r="B10" s="51"/>
      <c r="C10" s="52"/>
      <c r="D10" s="53"/>
      <c r="E10" s="53"/>
      <c r="F10" s="53"/>
      <c r="G10" s="53"/>
      <c r="I10" s="10"/>
      <c r="J10" s="10"/>
      <c r="K10" s="11"/>
      <c r="L10" s="11"/>
      <c r="M10" s="12"/>
      <c r="N10" s="13"/>
    </row>
    <row r="11" spans="1:15" ht="18.95" customHeight="1" thickBot="1" x14ac:dyDescent="0.3">
      <c r="A11" s="92" t="s">
        <v>23</v>
      </c>
      <c r="B11" s="93"/>
      <c r="C11" s="93"/>
      <c r="D11" s="93"/>
      <c r="E11" s="93"/>
      <c r="F11" s="93"/>
      <c r="G11" s="94"/>
    </row>
    <row r="12" spans="1:15" ht="38.25" x14ac:dyDescent="0.25">
      <c r="A12" s="86" t="s">
        <v>24</v>
      </c>
      <c r="B12" s="87"/>
      <c r="C12" s="27" t="s">
        <v>12</v>
      </c>
      <c r="D12" s="99" t="s">
        <v>1</v>
      </c>
      <c r="E12" s="99" t="s">
        <v>2</v>
      </c>
      <c r="F12" s="28" t="s">
        <v>10</v>
      </c>
      <c r="G12" s="29" t="s">
        <v>11</v>
      </c>
      <c r="H12" s="1"/>
      <c r="I12" s="90" t="s">
        <v>24</v>
      </c>
      <c r="J12" s="91"/>
      <c r="K12" s="24" t="s">
        <v>1</v>
      </c>
      <c r="L12" s="24" t="s">
        <v>2</v>
      </c>
      <c r="M12" s="88" t="s">
        <v>10</v>
      </c>
      <c r="N12" s="89"/>
      <c r="O12" s="6"/>
    </row>
    <row r="13" spans="1:15" x14ac:dyDescent="0.25">
      <c r="A13" s="30" t="s">
        <v>6</v>
      </c>
      <c r="B13" s="76" t="s">
        <v>0</v>
      </c>
      <c r="C13" s="31"/>
      <c r="D13" s="32" t="str">
        <f t="shared" ref="D13:D18" si="3">IF(OR(C13="",C13=0),"",K13)</f>
        <v/>
      </c>
      <c r="E13" s="32" t="str">
        <f t="shared" ref="E13:E18" si="4">IF(OR(C13="",C13=0),"",C13*L13)</f>
        <v/>
      </c>
      <c r="F13" s="33" t="str">
        <f>IF(OR(C13="",C13=0),"",IF(C13&lt;27,$N$14,IF(C13&gt;26,$N$13)))</f>
        <v/>
      </c>
      <c r="G13" s="34">
        <f t="shared" ref="G13:G18" si="5">SUM(D13:F13)</f>
        <v>0</v>
      </c>
      <c r="I13" s="73" t="s">
        <v>6</v>
      </c>
      <c r="J13" s="76" t="s">
        <v>0</v>
      </c>
      <c r="K13" s="14">
        <v>238.3</v>
      </c>
      <c r="L13" s="14">
        <v>11.4</v>
      </c>
      <c r="M13" s="15" t="s">
        <v>19</v>
      </c>
      <c r="N13" s="16">
        <v>105</v>
      </c>
      <c r="O13" s="6"/>
    </row>
    <row r="14" spans="1:15" x14ac:dyDescent="0.25">
      <c r="A14" s="35" t="s">
        <v>7</v>
      </c>
      <c r="B14" s="76" t="s">
        <v>0</v>
      </c>
      <c r="C14" s="31"/>
      <c r="D14" s="32" t="str">
        <f t="shared" si="3"/>
        <v/>
      </c>
      <c r="E14" s="32" t="str">
        <f t="shared" si="4"/>
        <v/>
      </c>
      <c r="F14" s="33" t="str">
        <f>IF(OR(C14="",C14=0),"",IF(C14&lt;27,$N$14,IF(C14&gt;26,$N$13)))</f>
        <v/>
      </c>
      <c r="G14" s="36">
        <f t="shared" si="5"/>
        <v>0</v>
      </c>
      <c r="I14" s="78" t="s">
        <v>7</v>
      </c>
      <c r="J14" s="76" t="s">
        <v>0</v>
      </c>
      <c r="K14" s="14">
        <v>238.3</v>
      </c>
      <c r="L14" s="14">
        <v>4.0999999999999996</v>
      </c>
      <c r="M14" s="17" t="s">
        <v>20</v>
      </c>
      <c r="N14" s="18">
        <v>71</v>
      </c>
      <c r="O14" s="6"/>
    </row>
    <row r="15" spans="1:15" ht="15.75" customHeight="1" x14ac:dyDescent="0.25">
      <c r="A15" s="37" t="s">
        <v>8</v>
      </c>
      <c r="B15" s="77" t="s">
        <v>0</v>
      </c>
      <c r="C15" s="31"/>
      <c r="D15" s="32" t="str">
        <f t="shared" si="3"/>
        <v/>
      </c>
      <c r="E15" s="32" t="str">
        <f t="shared" si="4"/>
        <v/>
      </c>
      <c r="F15" s="33" t="str">
        <f>IF(OR(C15="",C15=0),"",IF(C15&lt;27,$N$14,IF(C15&gt;26,$N$13)))</f>
        <v/>
      </c>
      <c r="G15" s="34">
        <f t="shared" si="5"/>
        <v>0</v>
      </c>
      <c r="I15" s="79" t="s">
        <v>8</v>
      </c>
      <c r="J15" s="77" t="s">
        <v>0</v>
      </c>
      <c r="K15" s="14">
        <v>108.8</v>
      </c>
      <c r="L15" s="14">
        <v>0</v>
      </c>
      <c r="M15" s="17"/>
      <c r="N15" s="18"/>
      <c r="O15" s="8"/>
    </row>
    <row r="16" spans="1:15" x14ac:dyDescent="0.25">
      <c r="A16" s="82" t="s">
        <v>9</v>
      </c>
      <c r="B16" s="83"/>
      <c r="C16" s="31"/>
      <c r="D16" s="32" t="str">
        <f t="shared" si="3"/>
        <v/>
      </c>
      <c r="E16" s="32" t="str">
        <f t="shared" si="4"/>
        <v/>
      </c>
      <c r="F16" s="33"/>
      <c r="G16" s="38">
        <f t="shared" si="5"/>
        <v>0</v>
      </c>
      <c r="I16" s="97" t="s">
        <v>9</v>
      </c>
      <c r="J16" s="98"/>
      <c r="K16" s="14">
        <v>108.8</v>
      </c>
      <c r="L16" s="14">
        <v>4.0999999999999996</v>
      </c>
      <c r="M16" s="17"/>
      <c r="N16" s="18"/>
      <c r="O16" s="6"/>
    </row>
    <row r="17" spans="1:15" x14ac:dyDescent="0.25">
      <c r="A17" s="72" t="s">
        <v>3</v>
      </c>
      <c r="B17" s="77" t="s">
        <v>0</v>
      </c>
      <c r="C17" s="39"/>
      <c r="D17" s="40" t="str">
        <f t="shared" si="3"/>
        <v/>
      </c>
      <c r="E17" s="41" t="str">
        <f t="shared" si="4"/>
        <v/>
      </c>
      <c r="F17" s="33" t="str">
        <f>IF(OR(C17="",C17=0),"",IF(C17&lt;27,$N$14,IF(C17&gt;26,$N$13)))</f>
        <v/>
      </c>
      <c r="G17" s="43">
        <f t="shared" si="5"/>
        <v>0</v>
      </c>
      <c r="I17" s="80" t="s">
        <v>3</v>
      </c>
      <c r="J17" s="77" t="s">
        <v>0</v>
      </c>
      <c r="K17" s="19">
        <v>748</v>
      </c>
      <c r="L17" s="19">
        <v>102.2</v>
      </c>
      <c r="M17" s="17"/>
      <c r="N17" s="18"/>
      <c r="O17" s="6"/>
    </row>
    <row r="18" spans="1:15" ht="15.75" customHeight="1" thickBot="1" x14ac:dyDescent="0.3">
      <c r="A18" s="74" t="s">
        <v>3</v>
      </c>
      <c r="B18" s="75" t="s">
        <v>4</v>
      </c>
      <c r="C18" s="44"/>
      <c r="D18" s="45" t="str">
        <f t="shared" si="3"/>
        <v/>
      </c>
      <c r="E18" s="46" t="str">
        <f t="shared" si="4"/>
        <v/>
      </c>
      <c r="F18" s="33" t="str">
        <f>IF(OR(C18="",C18=0),"",IF(C18&lt;27,$N$14,IF(C18&gt;26,$N$13)))</f>
        <v/>
      </c>
      <c r="G18" s="43">
        <f t="shared" si="5"/>
        <v>0</v>
      </c>
      <c r="I18" s="81" t="s">
        <v>3</v>
      </c>
      <c r="J18" s="75" t="s">
        <v>4</v>
      </c>
      <c r="K18" s="20">
        <v>217.5</v>
      </c>
      <c r="L18" s="20">
        <v>8.3000000000000007</v>
      </c>
      <c r="M18" s="25"/>
      <c r="N18" s="26"/>
    </row>
    <row r="19" spans="1:15" ht="15.75" thickBot="1" x14ac:dyDescent="0.3">
      <c r="A19" s="95" t="s">
        <v>5</v>
      </c>
      <c r="B19" s="96"/>
      <c r="C19" s="47">
        <f>SUM(C13:C18)</f>
        <v>0</v>
      </c>
      <c r="D19" s="48">
        <f>SUM(D13:D18)</f>
        <v>0</v>
      </c>
      <c r="E19" s="48">
        <f>SUM(E13:E18)</f>
        <v>0</v>
      </c>
      <c r="F19" s="49">
        <f>SUM(F13:F17)</f>
        <v>0</v>
      </c>
      <c r="G19" s="50">
        <f>SUM(G13:G18)</f>
        <v>0</v>
      </c>
      <c r="I19" s="7"/>
      <c r="J19" s="7"/>
      <c r="K19" s="8"/>
      <c r="L19" s="8"/>
      <c r="M19" s="3"/>
      <c r="N19" s="4"/>
    </row>
    <row r="20" spans="1:15" ht="15" customHeight="1" thickBot="1" x14ac:dyDescent="0.3">
      <c r="A20" s="54"/>
      <c r="B20" s="54"/>
      <c r="C20" s="55"/>
      <c r="D20" s="54"/>
      <c r="E20" s="54"/>
      <c r="F20" s="56"/>
      <c r="G20" s="54"/>
    </row>
    <row r="21" spans="1:15" ht="18.95" customHeight="1" thickBot="1" x14ac:dyDescent="0.3">
      <c r="A21" s="92" t="s">
        <v>25</v>
      </c>
      <c r="B21" s="93"/>
      <c r="C21" s="93"/>
      <c r="D21" s="93"/>
      <c r="E21" s="93"/>
      <c r="F21" s="93"/>
      <c r="G21" s="94"/>
    </row>
    <row r="22" spans="1:15" ht="38.25" x14ac:dyDescent="0.25">
      <c r="A22" s="86" t="s">
        <v>24</v>
      </c>
      <c r="B22" s="87"/>
      <c r="C22" s="27" t="s">
        <v>12</v>
      </c>
      <c r="D22" s="99" t="s">
        <v>1</v>
      </c>
      <c r="E22" s="99" t="s">
        <v>2</v>
      </c>
      <c r="F22" s="28" t="s">
        <v>10</v>
      </c>
      <c r="G22" s="29" t="s">
        <v>11</v>
      </c>
      <c r="H22" s="1"/>
      <c r="I22" s="90" t="s">
        <v>24</v>
      </c>
      <c r="J22" s="91"/>
      <c r="K22" s="24" t="s">
        <v>1</v>
      </c>
      <c r="L22" s="24" t="s">
        <v>2</v>
      </c>
      <c r="M22" s="88" t="s">
        <v>10</v>
      </c>
      <c r="N22" s="89"/>
      <c r="O22" s="6"/>
    </row>
    <row r="23" spans="1:15" x14ac:dyDescent="0.25">
      <c r="A23" s="30" t="s">
        <v>6</v>
      </c>
      <c r="B23" s="76" t="s">
        <v>0</v>
      </c>
      <c r="C23" s="31"/>
      <c r="D23" s="32" t="str">
        <f t="shared" ref="D23:D28" si="6">IF(OR(C23="",C23=0),"",K23)</f>
        <v/>
      </c>
      <c r="E23" s="32" t="str">
        <f t="shared" ref="E23:E28" si="7">IF(OR(C23="",C23=0),"",C23*L23)</f>
        <v/>
      </c>
      <c r="F23" s="33" t="str">
        <f>IF(OR(C23="",C23=0),"",IF(C23&lt;27,$N$24,IF(C23&gt;26,$N$23)))</f>
        <v/>
      </c>
      <c r="G23" s="34">
        <f t="shared" ref="G23:G28" si="8">SUM(D23:F23)</f>
        <v>0</v>
      </c>
      <c r="I23" s="73" t="s">
        <v>6</v>
      </c>
      <c r="J23" s="76" t="s">
        <v>0</v>
      </c>
      <c r="K23" s="14">
        <v>238.3</v>
      </c>
      <c r="L23" s="14">
        <v>11.4</v>
      </c>
      <c r="M23" s="15" t="s">
        <v>19</v>
      </c>
      <c r="N23" s="21">
        <v>31</v>
      </c>
      <c r="O23" s="6"/>
    </row>
    <row r="24" spans="1:15" x14ac:dyDescent="0.25">
      <c r="A24" s="35" t="s">
        <v>7</v>
      </c>
      <c r="B24" s="76" t="s">
        <v>0</v>
      </c>
      <c r="C24" s="31"/>
      <c r="D24" s="32" t="str">
        <f t="shared" si="6"/>
        <v/>
      </c>
      <c r="E24" s="32" t="str">
        <f t="shared" si="7"/>
        <v/>
      </c>
      <c r="F24" s="33" t="str">
        <f>IF(OR(C24="",C24=0),"",IF(C24&lt;27,$N$24,IF(C24&gt;26,$N$23)))</f>
        <v/>
      </c>
      <c r="G24" s="36">
        <f t="shared" si="8"/>
        <v>0</v>
      </c>
      <c r="I24" s="78" t="s">
        <v>7</v>
      </c>
      <c r="J24" s="76" t="s">
        <v>0</v>
      </c>
      <c r="K24" s="14">
        <v>238.3</v>
      </c>
      <c r="L24" s="14">
        <v>4.0999999999999996</v>
      </c>
      <c r="M24" s="17" t="s">
        <v>20</v>
      </c>
      <c r="N24" s="23">
        <v>31</v>
      </c>
      <c r="O24" s="6"/>
    </row>
    <row r="25" spans="1:15" ht="15.75" customHeight="1" x14ac:dyDescent="0.25">
      <c r="A25" s="37" t="s">
        <v>8</v>
      </c>
      <c r="B25" s="77" t="s">
        <v>0</v>
      </c>
      <c r="C25" s="31"/>
      <c r="D25" s="32" t="str">
        <f t="shared" si="6"/>
        <v/>
      </c>
      <c r="E25" s="32" t="str">
        <f t="shared" si="7"/>
        <v/>
      </c>
      <c r="F25" s="33" t="str">
        <f>IF(OR(C25="",C25=0),"",IF(C25&lt;27,$N$24,IF(C25&gt;26,$N$23)))</f>
        <v/>
      </c>
      <c r="G25" s="34">
        <f t="shared" si="8"/>
        <v>0</v>
      </c>
      <c r="I25" s="79" t="s">
        <v>8</v>
      </c>
      <c r="J25" s="77" t="s">
        <v>0</v>
      </c>
      <c r="K25" s="14">
        <v>108.8</v>
      </c>
      <c r="L25" s="14">
        <v>0</v>
      </c>
      <c r="M25" s="22"/>
      <c r="N25" s="23"/>
      <c r="O25" s="8"/>
    </row>
    <row r="26" spans="1:15" x14ac:dyDescent="0.25">
      <c r="A26" s="82" t="s">
        <v>9</v>
      </c>
      <c r="B26" s="83"/>
      <c r="C26" s="31"/>
      <c r="D26" s="32" t="str">
        <f t="shared" si="6"/>
        <v/>
      </c>
      <c r="E26" s="32" t="str">
        <f t="shared" si="7"/>
        <v/>
      </c>
      <c r="F26" s="33"/>
      <c r="G26" s="38">
        <f t="shared" si="8"/>
        <v>0</v>
      </c>
      <c r="I26" s="97" t="s">
        <v>9</v>
      </c>
      <c r="J26" s="98"/>
      <c r="K26" s="14">
        <v>108.8</v>
      </c>
      <c r="L26" s="14">
        <v>4.0999999999999996</v>
      </c>
      <c r="M26" s="22"/>
      <c r="N26" s="23"/>
      <c r="O26" s="6"/>
    </row>
    <row r="27" spans="1:15" x14ac:dyDescent="0.25">
      <c r="A27" s="72" t="s">
        <v>3</v>
      </c>
      <c r="B27" s="77" t="s">
        <v>0</v>
      </c>
      <c r="C27" s="39"/>
      <c r="D27" s="40" t="str">
        <f t="shared" si="6"/>
        <v/>
      </c>
      <c r="E27" s="41" t="str">
        <f t="shared" si="7"/>
        <v/>
      </c>
      <c r="F27" s="33" t="str">
        <f>IF(OR(C27="",C27=0),"",IF(C27&lt;27,$N$24,IF(C27&gt;26,$N$23)))</f>
        <v/>
      </c>
      <c r="G27" s="43">
        <f t="shared" si="8"/>
        <v>0</v>
      </c>
      <c r="I27" s="80" t="s">
        <v>3</v>
      </c>
      <c r="J27" s="77" t="s">
        <v>0</v>
      </c>
      <c r="K27" s="19">
        <v>748</v>
      </c>
      <c r="L27" s="19">
        <v>102.2</v>
      </c>
      <c r="M27" s="17"/>
      <c r="N27" s="18"/>
      <c r="O27" s="6"/>
    </row>
    <row r="28" spans="1:15" ht="15.75" customHeight="1" thickBot="1" x14ac:dyDescent="0.3">
      <c r="A28" s="74" t="s">
        <v>3</v>
      </c>
      <c r="B28" s="75" t="s">
        <v>4</v>
      </c>
      <c r="C28" s="44"/>
      <c r="D28" s="45" t="str">
        <f t="shared" si="6"/>
        <v/>
      </c>
      <c r="E28" s="46" t="str">
        <f t="shared" si="7"/>
        <v/>
      </c>
      <c r="F28" s="33" t="str">
        <f>IF(OR(C28="",C28=0),"",IF(C28&lt;27,$N$24,IF(C28&gt;26,$N$23)))</f>
        <v/>
      </c>
      <c r="G28" s="43">
        <f t="shared" si="8"/>
        <v>0</v>
      </c>
      <c r="I28" s="81" t="s">
        <v>3</v>
      </c>
      <c r="J28" s="75" t="s">
        <v>4</v>
      </c>
      <c r="K28" s="20">
        <v>217.5</v>
      </c>
      <c r="L28" s="20">
        <v>8.3000000000000007</v>
      </c>
      <c r="M28" s="25"/>
      <c r="N28" s="26"/>
    </row>
    <row r="29" spans="1:15" ht="15.75" thickBot="1" x14ac:dyDescent="0.3">
      <c r="A29" s="95" t="s">
        <v>5</v>
      </c>
      <c r="B29" s="96"/>
      <c r="C29" s="47">
        <f>SUM(C23:C28)</f>
        <v>0</v>
      </c>
      <c r="D29" s="48">
        <f>SUM(D23:D28)</f>
        <v>0</v>
      </c>
      <c r="E29" s="48">
        <f>SUM(E23:E28)</f>
        <v>0</v>
      </c>
      <c r="F29" s="49">
        <f>SUM(F23:F27)</f>
        <v>0</v>
      </c>
      <c r="G29" s="50">
        <f>SUM(G23:G28)</f>
        <v>0</v>
      </c>
      <c r="I29" s="7"/>
      <c r="J29" s="7"/>
      <c r="K29" s="8"/>
      <c r="L29" s="8"/>
      <c r="M29" s="3"/>
      <c r="N29" s="4"/>
    </row>
    <row r="30" spans="1:15" ht="15.75" thickBot="1" x14ac:dyDescent="0.3"/>
    <row r="31" spans="1:15" ht="15.75" thickBot="1" x14ac:dyDescent="0.3">
      <c r="A31" s="92" t="s">
        <v>15</v>
      </c>
      <c r="B31" s="93"/>
      <c r="C31" s="93"/>
      <c r="D31" s="93"/>
      <c r="E31" s="93"/>
      <c r="F31" s="93"/>
      <c r="G31" s="94"/>
    </row>
    <row r="32" spans="1:15" x14ac:dyDescent="0.25">
      <c r="A32" s="82" t="s">
        <v>21</v>
      </c>
      <c r="B32" s="83"/>
      <c r="C32" s="70"/>
      <c r="D32" s="58"/>
      <c r="E32" s="58"/>
      <c r="F32" s="59"/>
      <c r="G32" s="34">
        <f>IF(C32="",0,IF(C32=30,L33,IF(C32&gt;30,L33+(C32-30)*L35,IF(C32&lt;11,L34,L34+(C32-10)*L35))))</f>
        <v>0</v>
      </c>
      <c r="I32" s="63" t="s">
        <v>13</v>
      </c>
      <c r="J32" s="64"/>
      <c r="K32" s="64"/>
      <c r="L32" s="65">
        <v>3600</v>
      </c>
    </row>
    <row r="33" spans="1:12" ht="15.75" thickBot="1" x14ac:dyDescent="0.3">
      <c r="A33" s="84" t="s">
        <v>14</v>
      </c>
      <c r="B33" s="85"/>
      <c r="C33" s="71"/>
      <c r="D33" s="60"/>
      <c r="E33" s="60"/>
      <c r="F33" s="61"/>
      <c r="G33" s="62">
        <f>IF(C33="",0,IF(AND(C33&gt;29,C33&lt;61),L32,IF(C33&gt;60,L32+(C33-60)*L35,IF(C33&lt;11,L34,L34+(C33-10)*L35))))</f>
        <v>0</v>
      </c>
      <c r="I33" s="66" t="s">
        <v>16</v>
      </c>
      <c r="J33" s="58"/>
      <c r="K33" s="58"/>
      <c r="L33" s="67">
        <v>1800</v>
      </c>
    </row>
    <row r="34" spans="1:12" x14ac:dyDescent="0.25">
      <c r="A34" s="57"/>
      <c r="B34" s="57"/>
      <c r="I34" s="66" t="s">
        <v>17</v>
      </c>
      <c r="J34" s="58"/>
      <c r="K34" s="58"/>
      <c r="L34" s="67">
        <v>600</v>
      </c>
    </row>
    <row r="35" spans="1:12" ht="15.75" thickBot="1" x14ac:dyDescent="0.3">
      <c r="I35" s="68" t="s">
        <v>18</v>
      </c>
      <c r="J35" s="60"/>
      <c r="K35" s="60"/>
      <c r="L35" s="69">
        <v>60</v>
      </c>
    </row>
  </sheetData>
  <sheetProtection sheet="1" selectLockedCells="1"/>
  <mergeCells count="24">
    <mergeCell ref="I26:J26"/>
    <mergeCell ref="A26:B26"/>
    <mergeCell ref="A9:B9"/>
    <mergeCell ref="A1:G1"/>
    <mergeCell ref="A11:G11"/>
    <mergeCell ref="A21:G21"/>
    <mergeCell ref="A6:B6"/>
    <mergeCell ref="M12:N12"/>
    <mergeCell ref="M2:N2"/>
    <mergeCell ref="M22:N22"/>
    <mergeCell ref="A16:B16"/>
    <mergeCell ref="I2:J2"/>
    <mergeCell ref="I12:J12"/>
    <mergeCell ref="I22:J22"/>
    <mergeCell ref="I6:J6"/>
    <mergeCell ref="I16:J16"/>
    <mergeCell ref="A19:B19"/>
    <mergeCell ref="A32:B32"/>
    <mergeCell ref="A33:B33"/>
    <mergeCell ref="A2:B2"/>
    <mergeCell ref="A12:B12"/>
    <mergeCell ref="A22:B22"/>
    <mergeCell ref="A31:G31"/>
    <mergeCell ref="A29:B29"/>
  </mergeCells>
  <pageMargins left="0.39" right="0.28000000000000003" top="1" bottom="1" header="0.3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TUITION FEES 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Nadia</dc:creator>
  <cp:lastModifiedBy>Franck Nadia</cp:lastModifiedBy>
  <cp:lastPrinted>2015-07-10T08:33:19Z</cp:lastPrinted>
  <dcterms:created xsi:type="dcterms:W3CDTF">2011-06-08T15:31:46Z</dcterms:created>
  <dcterms:modified xsi:type="dcterms:W3CDTF">2018-04-10T11:58:06Z</dcterms:modified>
</cp:coreProperties>
</file>